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Информация для размещения на сайте\Для размещения на сайте\"/>
    </mc:Choice>
  </mc:AlternateContent>
  <bookViews>
    <workbookView xWindow="0" yWindow="0" windowWidth="19095" windowHeight="10860"/>
  </bookViews>
  <sheets>
    <sheet name="Расходы" sheetId="1" r:id="rId1"/>
  </sheets>
  <definedNames>
    <definedName name="_xlnm.Print_Area" localSheetId="0">Расходы!$A$2:$I$48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6" i="1"/>
  <c r="E46" i="1"/>
  <c r="G46" i="1" s="1"/>
  <c r="D46" i="1"/>
  <c r="H45" i="1"/>
  <c r="G45" i="1"/>
  <c r="F44" i="1"/>
  <c r="G44" i="1" s="1"/>
  <c r="E44" i="1"/>
  <c r="D44" i="1"/>
  <c r="G43" i="1"/>
  <c r="H42" i="1"/>
  <c r="G42" i="1"/>
  <c r="H41" i="1"/>
  <c r="G41" i="1"/>
  <c r="H40" i="1"/>
  <c r="G40" i="1"/>
  <c r="F39" i="1"/>
  <c r="E39" i="1"/>
  <c r="D39" i="1"/>
  <c r="G38" i="1"/>
  <c r="F37" i="1"/>
  <c r="E37" i="1"/>
  <c r="D37" i="1"/>
  <c r="H36" i="1"/>
  <c r="G36" i="1"/>
  <c r="H35" i="1"/>
  <c r="G35" i="1"/>
  <c r="F34" i="1"/>
  <c r="E34" i="1"/>
  <c r="D34" i="1"/>
  <c r="H33" i="1"/>
  <c r="G33" i="1"/>
  <c r="G32" i="1"/>
  <c r="H31" i="1"/>
  <c r="G31" i="1"/>
  <c r="H30" i="1"/>
  <c r="G30" i="1"/>
  <c r="H29" i="1"/>
  <c r="G29" i="1"/>
  <c r="H28" i="1"/>
  <c r="G28" i="1"/>
  <c r="F27" i="1"/>
  <c r="E27" i="1"/>
  <c r="D27" i="1"/>
  <c r="H26" i="1"/>
  <c r="G26" i="1"/>
  <c r="H25" i="1"/>
  <c r="G25" i="1"/>
  <c r="H24" i="1"/>
  <c r="G24" i="1"/>
  <c r="H23" i="1"/>
  <c r="G23" i="1"/>
  <c r="F22" i="1"/>
  <c r="E22" i="1"/>
  <c r="D22" i="1"/>
  <c r="H21" i="1"/>
  <c r="G21" i="1"/>
  <c r="H20" i="1"/>
  <c r="G20" i="1"/>
  <c r="H19" i="1"/>
  <c r="G19" i="1"/>
  <c r="H18" i="1"/>
  <c r="G18" i="1"/>
  <c r="F17" i="1"/>
  <c r="E17" i="1"/>
  <c r="D17" i="1"/>
  <c r="H16" i="1"/>
  <c r="G16" i="1"/>
  <c r="F15" i="1"/>
  <c r="E15" i="1"/>
  <c r="D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F7" i="1"/>
  <c r="E7" i="1"/>
  <c r="D7" i="1"/>
  <c r="H46" i="1" l="1"/>
  <c r="G39" i="1"/>
  <c r="H39" i="1"/>
  <c r="G22" i="1"/>
  <c r="H22" i="1"/>
  <c r="H17" i="1"/>
  <c r="F48" i="1"/>
  <c r="H15" i="1"/>
  <c r="G15" i="1"/>
  <c r="G37" i="1"/>
  <c r="G17" i="1"/>
  <c r="E48" i="1"/>
  <c r="H44" i="1"/>
  <c r="H34" i="1"/>
  <c r="H27" i="1"/>
  <c r="D48" i="1"/>
  <c r="G7" i="1"/>
  <c r="G27" i="1"/>
  <c r="H7" i="1"/>
  <c r="G34" i="1"/>
  <c r="H48" i="1" l="1"/>
  <c r="G48" i="1"/>
</calcChain>
</file>

<file path=xl/sharedStrings.xml><?xml version="1.0" encoding="utf-8"?>
<sst xmlns="http://schemas.openxmlformats.org/spreadsheetml/2006/main" count="173" uniqueCount="102">
  <si>
    <t>Сведения о расходах бюджета Пограничного муниципального округа по разделам и подразделам классификации расходов бюджетов в сравнении с первоначально утвержденными расходами</t>
  </si>
  <si>
    <t>(в рублях)</t>
  </si>
  <si>
    <t>Наименование показателя</t>
  </si>
  <si>
    <t>Раздел</t>
  </si>
  <si>
    <t>Подраздел</t>
  </si>
  <si>
    <t>Процент исполнения к уточненному бюджету</t>
  </si>
  <si>
    <t>Процент исполнения к первоначальному бюджету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</si>
  <si>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</si>
  <si>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</si>
  <si>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</si>
  <si>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</si>
  <si>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</si>
  <si>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</si>
  <si>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</si>
  <si>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</si>
  <si>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</si>
  <si>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</si>
  <si>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  
ОБЩЕГОСУДАРСТВЕННЫЕ ВОПРОСЫ
</t>
  </si>
  <si>
    <t>01</t>
  </si>
  <si>
    <t>00</t>
  </si>
  <si>
    <t xml:space="preserve">  
Функционирование высшего должностного лица субъекта Российской Федерации и муниципального образования
</t>
  </si>
  <si>
    <t>02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</si>
  <si>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</si>
  <si>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>03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</si>
  <si>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</si>
  <si>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>04</t>
  </si>
  <si>
    <t xml:space="preserve">  
Судебная система
</t>
  </si>
  <si>
    <t>05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</si>
  <si>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</si>
  <si>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>06</t>
  </si>
  <si>
    <t xml:space="preserve">  
Резервные фонды
</t>
  </si>
  <si>
    <t>11</t>
  </si>
  <si>
    <t xml:space="preserve">  
Другие общегосударственные вопросы
</t>
  </si>
  <si>
    <t>13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</si>
  <si>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</si>
  <si>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</si>
  <si>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</si>
  <si>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</si>
  <si>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</si>
  <si>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>08</t>
  </si>
  <si>
    <t xml:space="preserve">  
Дорожное хозяйство (дорожные фонды)
</t>
  </si>
  <si>
    <t>09</t>
  </si>
  <si>
    <t xml:space="preserve">  
Другие вопросы в области национальной экономики
</t>
  </si>
  <si>
    <t>12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</si>
  <si>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</si>
  <si>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</si>
  <si>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</si>
  <si>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</si>
  <si>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</si>
  <si>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</si>
  <si>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>07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</si>
  <si>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</si>
  <si>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</si>
  <si>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</si>
  <si>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</si>
  <si>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</si>
  <si>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</si>
  <si>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</si>
  <si>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</si>
  <si>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</si>
  <si>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</si>
  <si>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</si>
  <si>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</si>
  <si>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>10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</si>
  <si>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</si>
  <si>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</si>
  <si>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</si>
  <si>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</si>
  <si>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</si>
  <si>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</si>
  <si>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</si>
  <si>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</si>
  <si>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Всего расходов:</t>
  </si>
  <si>
    <t>х</t>
  </si>
  <si>
    <t>Первоначальный бюджет 2023 года</t>
  </si>
  <si>
    <t>Уточненный бюджет 2023 года</t>
  </si>
  <si>
    <t>Кассовое исполнение за 2023 год</t>
  </si>
  <si>
    <t xml:space="preserve">Превышение фактических расходов к первоначальному бюджету в связи с изменениями в течении года условий оплаты труда </t>
  </si>
  <si>
    <t>Неисполнение первоначального бюджета за  счет экономии по оплате труда в связи с наличием вакансий</t>
  </si>
  <si>
    <t xml:space="preserve">Низкое исполнение  первоначального плана в связи с корректировкой суммы субвенций из краевого бюджета на осуществление  полномочий по составлению (изменению) списков кандидатов в присяжные заседатели федеральных судов </t>
  </si>
  <si>
    <t xml:space="preserve">Средства  резервного фонда Администрации Пограничного муниципального округа частично остались невостребованными </t>
  </si>
  <si>
    <t>Превышение первоначального плана в связи с распределением дополнительных средств  за счет остатка бюджетных средств на начало 2023 года</t>
  </si>
  <si>
    <t>Превышение первоначального плана в связи с распределением дополнительных средств  за счет остатка бюджетных средств на начало 2023 года на мероприятия по дорожной деятельности</t>
  </si>
  <si>
    <t>Низкое исполнение к первоначальному плану  за счет краевых субсидий на  межевание земельных участков из числа земель сельхозназначений. Оплата по факту выполненных работ.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</si>
  <si>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культуры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</si>
  <si>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управлением муниципальной собственностью и мероприятиями по градостроительной деятельности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</si>
  <si>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обеспечением населения качественными услугами ЖКХ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</si>
  <si>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благоустройством территории округа</t>
  </si>
  <si>
    <t>-</t>
  </si>
  <si>
    <t>Низкое исполнение  первоначального плана в связи с корректировкой сумм субвенций из краевого бюджета на дошкольное образование (уменьшение первоначального плана)</t>
  </si>
  <si>
    <t xml:space="preserve"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общего образования, а также увеличение плана поступлений субвенций из краевого бюджета на школы и выплаты за классное руководство   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</si>
  <si>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дополнительного образования, а также   увеличение плана поступлений субсидий из краевого бюджета на капитальный ремонт детской школы искусств</t>
  </si>
  <si>
    <t>Низкое исполнение  первоначального плана сложилось по расходам, связанным с повышением квалификации муниципальных служащих в связи с оптимизацией и экономией расходов бюджета.</t>
  </si>
  <si>
    <t>В первоначальном бюджете не предусматривались расходы на финансирование муниципальной программы в сфере здравоохранения</t>
  </si>
  <si>
    <t>В первоначальном бюджете не предусматривались расходы на финансирование мероприятий по молодежной политике</t>
  </si>
  <si>
    <t>Превышение фактических расходов к первоначальному бюджету за  счет распределения остатка средств бюджета на начало года на расходы, связанные с организацией отдыха в каникулярное время</t>
  </si>
  <si>
    <t>Низкое исполнение  первоначального плана в связи с корректировкой сумм субсидий из краевого бюджета на строительство клуба в с.Сергеевка (уменьшение первоначального плана)</t>
  </si>
  <si>
    <t>Низкое исполнение  первоначального плана в связи с отсутствием потребности в средствах и корректировкой сумм субвенций из краевого бюджета на обеспечение мер социальной поддержки педагогическим работникам образовательных организаций (уменьшение первоначального плана)</t>
  </si>
  <si>
    <t>Низкое исполнение  первоначального плана в связи с отсутствием потребности в средствах и корректировкой сумм субвенций из краевого бюджета на социальную поддержку детей , оставшихся без попечения родителей, и лиц, принявших на воспитание в семью детей , оставшихся без попечения родителей</t>
  </si>
  <si>
    <t>В первоначальном бюджете не предусматривались расходы на финансирование мероприятий, связанных с поддержкой социально ориентированных некоммерческих организаций, а также на создание беспрепятственного доступа к объектам социальной инфраструктуры  инвалидов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</si>
  <si>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физической культуры и спорта</t>
  </si>
  <si>
    <t>Неисполнение первоночального плана в связи с оплатой взносов в фонд капитального ремонта жилого фонда по фактически предоставленным спискам квартир, находящимся в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</si>
</sst>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9">
    <xf numFmtId="0" fontId="0" fillId="0" borderId="0"/>
    <xf numFmtId="0" fontId="1" fillId="0" borderId="0">
      <alignment horizontal="left" wrapText="1"/>
    </xf>
    <xf numFmtId="49" fontId="1" fillId="0" borderId="0">
      <alignment horizontal="center"/>
    </xf>
    <xf numFmtId="0" fontId="3" fillId="0" borderId="0"/>
    <xf numFmtId="0" fontId="1" fillId="0" borderId="1">
      <alignment horizontal="left"/>
    </xf>
    <xf numFmtId="49" fontId="1" fillId="0" borderId="1"/>
    <xf numFmtId="0" fontId="1" fillId="0" borderId="0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 indent="2"/>
    </xf>
    <xf numFmtId="49" fontId="1" fillId="0" borderId="2">
      <alignment horizontal="center"/>
    </xf>
    <xf numFmtId="4" fontId="1" fillId="0" borderId="2">
      <alignment horizontal="right"/>
    </xf>
    <xf numFmtId="0" fontId="8" fillId="0" borderId="7">
      <alignment horizontal="left" wrapText="1"/>
    </xf>
    <xf numFmtId="49" fontId="1" fillId="0" borderId="8">
      <alignment horizontal="center" wrapText="1"/>
    </xf>
    <xf numFmtId="4" fontId="1" fillId="0" borderId="9">
      <alignment horizontal="right"/>
    </xf>
    <xf numFmtId="0" fontId="3" fillId="0" borderId="10"/>
    <xf numFmtId="0" fontId="1" fillId="0" borderId="10"/>
    <xf numFmtId="0" fontId="1" fillId="2" borderId="0"/>
  </cellStyleXfs>
  <cellXfs count="50">
    <xf numFmtId="0" fontId="0" fillId="0" borderId="0" xfId="0"/>
    <xf numFmtId="0" fontId="2" fillId="0" borderId="0" xfId="1" applyNumberFormat="1" applyFont="1" applyProtection="1">
      <alignment horizontal="left" wrapText="1"/>
    </xf>
    <xf numFmtId="49" fontId="2" fillId="0" borderId="0" xfId="2" applyNumberFormat="1" applyFont="1" applyProtection="1">
      <alignment horizontal="center"/>
    </xf>
    <xf numFmtId="49" fontId="2" fillId="0" borderId="0" xfId="2" applyNumberFormat="1" applyFont="1" applyAlignment="1" applyProtection="1"/>
    <xf numFmtId="0" fontId="2" fillId="0" borderId="0" xfId="3" applyNumberFormat="1" applyFont="1" applyProtection="1"/>
    <xf numFmtId="0" fontId="4" fillId="0" borderId="0" xfId="0" applyFont="1" applyProtection="1">
      <protection locked="0"/>
    </xf>
    <xf numFmtId="0" fontId="2" fillId="0" borderId="0" xfId="4" applyNumberFormat="1" applyFont="1" applyBorder="1" applyProtection="1">
      <alignment horizontal="left"/>
    </xf>
    <xf numFmtId="49" fontId="2" fillId="0" borderId="0" xfId="5" applyNumberFormat="1" applyFont="1" applyBorder="1" applyAlignment="1" applyProtection="1"/>
    <xf numFmtId="49" fontId="2" fillId="0" borderId="0" xfId="5" applyNumberFormat="1" applyFont="1" applyBorder="1" applyProtection="1"/>
    <xf numFmtId="0" fontId="2" fillId="0" borderId="0" xfId="6" applyNumberFormat="1" applyFont="1" applyProtection="1"/>
    <xf numFmtId="0" fontId="2" fillId="0" borderId="0" xfId="3" applyNumberFormat="1" applyFont="1" applyAlignment="1" applyProtection="1">
      <alignment horizontal="right"/>
    </xf>
    <xf numFmtId="49" fontId="2" fillId="0" borderId="3" xfId="7" applyNumberFormat="1" applyFont="1" applyBorder="1" applyAlignment="1" applyProtection="1">
      <alignment horizontal="center" vertical="center" wrapText="1"/>
    </xf>
    <xf numFmtId="49" fontId="2" fillId="0" borderId="3" xfId="9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protection locked="0"/>
    </xf>
    <xf numFmtId="0" fontId="6" fillId="0" borderId="3" xfId="10" applyNumberFormat="1" applyFont="1" applyBorder="1" applyProtection="1">
      <alignment horizontal="left" wrapText="1" indent="2"/>
    </xf>
    <xf numFmtId="49" fontId="6" fillId="0" borderId="3" xfId="11" applyNumberFormat="1" applyFont="1" applyBorder="1" applyProtection="1">
      <alignment horizontal="center"/>
    </xf>
    <xf numFmtId="49" fontId="6" fillId="0" borderId="3" xfId="12" applyNumberFormat="1" applyFont="1" applyBorder="1" applyAlignment="1" applyProtection="1">
      <alignment horizontal="center"/>
    </xf>
    <xf numFmtId="4" fontId="6" fillId="0" borderId="3" xfId="12" applyNumberFormat="1" applyFont="1" applyBorder="1" applyProtection="1">
      <alignment horizontal="right"/>
    </xf>
    <xf numFmtId="0" fontId="7" fillId="0" borderId="0" xfId="0" applyFont="1" applyProtection="1">
      <protection locked="0"/>
    </xf>
    <xf numFmtId="0" fontId="2" fillId="0" borderId="3" xfId="10" applyNumberFormat="1" applyFont="1" applyBorder="1" applyProtection="1">
      <alignment horizontal="left" wrapText="1" indent="2"/>
    </xf>
    <xf numFmtId="49" fontId="2" fillId="0" borderId="3" xfId="11" applyNumberFormat="1" applyFont="1" applyBorder="1" applyProtection="1">
      <alignment horizontal="center"/>
    </xf>
    <xf numFmtId="49" fontId="2" fillId="0" borderId="3" xfId="12" applyNumberFormat="1" applyFont="1" applyBorder="1" applyAlignment="1" applyProtection="1">
      <alignment horizontal="center"/>
    </xf>
    <xf numFmtId="4" fontId="2" fillId="0" borderId="3" xfId="12" applyNumberFormat="1" applyFont="1" applyBorder="1" applyProtection="1">
      <alignment horizontal="right"/>
    </xf>
    <xf numFmtId="4" fontId="2" fillId="0" borderId="3" xfId="12" applyNumberFormat="1" applyFont="1" applyFill="1" applyBorder="1" applyProtection="1">
      <alignment horizontal="right"/>
    </xf>
    <xf numFmtId="0" fontId="6" fillId="0" borderId="3" xfId="13" applyNumberFormat="1" applyFont="1" applyBorder="1" applyProtection="1">
      <alignment horizontal="left" wrapText="1"/>
    </xf>
    <xf numFmtId="49" fontId="6" fillId="0" borderId="3" xfId="14" applyNumberFormat="1" applyFont="1" applyBorder="1" applyProtection="1">
      <alignment horizontal="center" wrapText="1"/>
    </xf>
    <xf numFmtId="4" fontId="6" fillId="0" borderId="3" xfId="15" applyNumberFormat="1" applyFont="1" applyBorder="1" applyAlignment="1" applyProtection="1">
      <alignment horizontal="center"/>
    </xf>
    <xf numFmtId="4" fontId="6" fillId="0" borderId="3" xfId="15" applyNumberFormat="1" applyFont="1" applyBorder="1" applyProtection="1">
      <alignment horizontal="right"/>
    </xf>
    <xf numFmtId="0" fontId="2" fillId="0" borderId="0" xfId="16" applyNumberFormat="1" applyFont="1" applyBorder="1" applyProtection="1"/>
    <xf numFmtId="0" fontId="2" fillId="0" borderId="0" xfId="17" applyNumberFormat="1" applyFont="1" applyBorder="1" applyAlignment="1" applyProtection="1"/>
    <xf numFmtId="0" fontId="2" fillId="0" borderId="0" xfId="17" applyNumberFormat="1" applyFont="1" applyBorder="1" applyProtection="1"/>
    <xf numFmtId="0" fontId="2" fillId="2" borderId="0" xfId="18" applyNumberFormat="1" applyFont="1" applyAlignment="1" applyProtection="1"/>
    <xf numFmtId="0" fontId="2" fillId="2" borderId="0" xfId="18" applyNumberFormat="1" applyFont="1" applyProtection="1"/>
    <xf numFmtId="4" fontId="2" fillId="0" borderId="3" xfId="12" applyNumberFormat="1" applyFont="1" applyBorder="1" applyAlignment="1" applyProtection="1">
      <alignment vertical="center" wrapText="1"/>
    </xf>
    <xf numFmtId="4" fontId="2" fillId="0" borderId="3" xfId="12" applyNumberFormat="1" applyFont="1" applyBorder="1" applyAlignment="1" applyProtection="1">
      <alignment vertical="center"/>
    </xf>
    <xf numFmtId="4" fontId="6" fillId="0" borderId="3" xfId="12" applyNumberFormat="1" applyFont="1" applyBorder="1" applyAlignment="1" applyProtection="1">
      <alignment vertical="center"/>
    </xf>
    <xf numFmtId="4" fontId="6" fillId="0" borderId="3" xfId="15" applyNumberFormat="1" applyFont="1" applyBorder="1" applyAlignment="1" applyProtection="1">
      <alignment vertical="center"/>
    </xf>
    <xf numFmtId="0" fontId="2" fillId="0" borderId="3" xfId="10" applyNumberFormat="1" applyFont="1" applyBorder="1" applyAlignment="1" applyProtection="1">
      <alignment horizontal="left" vertical="center" wrapText="1" indent="2"/>
    </xf>
    <xf numFmtId="4" fontId="2" fillId="0" borderId="3" xfId="12" applyNumberFormat="1" applyFont="1" applyBorder="1" applyAlignment="1" applyProtection="1">
      <alignment horizontal="left" wrapText="1"/>
    </xf>
    <xf numFmtId="4" fontId="2" fillId="0" borderId="3" xfId="12" applyNumberFormat="1" applyFont="1" applyBorder="1" applyAlignment="1" applyProtection="1">
      <alignment horizontal="left" vertical="center" wrapText="1"/>
    </xf>
    <xf numFmtId="164" fontId="6" fillId="0" borderId="3" xfId="12" applyNumberFormat="1" applyFont="1" applyBorder="1" applyProtection="1">
      <alignment horizontal="right"/>
    </xf>
    <xf numFmtId="164" fontId="2" fillId="0" borderId="3" xfId="12" applyNumberFormat="1" applyFont="1" applyBorder="1" applyProtection="1">
      <alignment horizontal="right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3" xfId="7" applyNumberFormat="1" applyFont="1" applyBorder="1" applyProtection="1">
      <alignment horizontal="center" vertical="center" wrapText="1"/>
    </xf>
    <xf numFmtId="49" fontId="2" fillId="0" borderId="3" xfId="7" applyFont="1" applyBorder="1">
      <alignment horizontal="center" vertical="center" wrapText="1"/>
    </xf>
    <xf numFmtId="49" fontId="2" fillId="0" borderId="3" xfId="7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3" xfId="8" applyNumberFormat="1" applyFont="1" applyBorder="1" applyAlignment="1" applyProtection="1">
      <alignment horizontal="center" vertical="center" wrapText="1"/>
    </xf>
  </cellXfs>
  <cellStyles count="19">
    <cellStyle name="xl25" xfId="6"/>
    <cellStyle name="xl27" xfId="3"/>
    <cellStyle name="xl28" xfId="7"/>
    <cellStyle name="xl31" xfId="10"/>
    <cellStyle name="xl38" xfId="17"/>
    <cellStyle name="xl43" xfId="11"/>
    <cellStyle name="xl44" xfId="8"/>
    <cellStyle name="xl45" xfId="9"/>
    <cellStyle name="xl46" xfId="12"/>
    <cellStyle name="xl47" xfId="18"/>
    <cellStyle name="xl81" xfId="2"/>
    <cellStyle name="xl82" xfId="1"/>
    <cellStyle name="xl83" xfId="4"/>
    <cellStyle name="xl86" xfId="13"/>
    <cellStyle name="xl91" xfId="16"/>
    <cellStyle name="xl93" xfId="14"/>
    <cellStyle name="xl94" xfId="5"/>
    <cellStyle name="xl96" xf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Normal="100" zoomScaleSheetLayoutView="100" workbookViewId="0">
      <selection activeCell="I24" sqref="I24"/>
    </sheetView>
  </sheetViews>
  <sheetFormatPr defaultColWidth="9.140625" defaultRowHeight="12.75" x14ac:dyDescent="0.2"/>
  <cols>
    <col min="1" max="1" width="40.7109375" style="5" customWidth="1"/>
    <col min="2" max="2" width="8.5703125" style="5" customWidth="1"/>
    <col min="3" max="3" width="8.5703125" style="13" customWidth="1"/>
    <col min="4" max="4" width="13.7109375" style="5" customWidth="1"/>
    <col min="5" max="5" width="15" style="5" customWidth="1"/>
    <col min="6" max="6" width="15.7109375" style="5" customWidth="1"/>
    <col min="7" max="8" width="13.7109375" style="5" customWidth="1"/>
    <col min="9" max="9" width="25.28515625" style="5" customWidth="1"/>
    <col min="10" max="16384" width="9.140625" style="5"/>
  </cols>
  <sheetData>
    <row r="1" spans="1:9" ht="7.5" customHeight="1" x14ac:dyDescent="0.2">
      <c r="A1" s="1"/>
      <c r="B1" s="2"/>
      <c r="C1" s="3"/>
      <c r="D1" s="2"/>
      <c r="E1" s="2"/>
      <c r="F1" s="2"/>
      <c r="G1" s="2"/>
      <c r="H1" s="4"/>
      <c r="I1" s="4"/>
    </row>
    <row r="2" spans="1:9" ht="35.25" customHeight="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4"/>
    </row>
    <row r="3" spans="1:9" ht="12.95" customHeight="1" x14ac:dyDescent="0.2">
      <c r="A3" s="6"/>
      <c r="B3" s="6"/>
      <c r="C3" s="7"/>
      <c r="D3" s="8"/>
      <c r="E3" s="8"/>
      <c r="F3" s="9"/>
      <c r="G3" s="9"/>
      <c r="H3" s="4"/>
      <c r="I3" s="10" t="s">
        <v>1</v>
      </c>
    </row>
    <row r="4" spans="1:9" ht="11.45" customHeight="1" x14ac:dyDescent="0.2">
      <c r="A4" s="45" t="s">
        <v>2</v>
      </c>
      <c r="B4" s="45" t="s">
        <v>3</v>
      </c>
      <c r="C4" s="47" t="s">
        <v>4</v>
      </c>
      <c r="D4" s="47" t="s">
        <v>74</v>
      </c>
      <c r="E4" s="47" t="s">
        <v>75</v>
      </c>
      <c r="F4" s="47" t="s">
        <v>76</v>
      </c>
      <c r="G4" s="49" t="s">
        <v>5</v>
      </c>
      <c r="H4" s="49" t="s">
        <v>6</v>
      </c>
      <c r="I4" s="49" t="s">
        <v>7</v>
      </c>
    </row>
    <row r="5" spans="1:9" ht="39" customHeight="1" x14ac:dyDescent="0.2">
      <c r="A5" s="46"/>
      <c r="B5" s="46"/>
      <c r="C5" s="48"/>
      <c r="D5" s="48"/>
      <c r="E5" s="48"/>
      <c r="F5" s="48"/>
      <c r="G5" s="48"/>
      <c r="H5" s="48"/>
      <c r="I5" s="48"/>
    </row>
    <row r="6" spans="1:9" s="13" customFormat="1" ht="11.45" customHeight="1" x14ac:dyDescent="0.2">
      <c r="A6" s="11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</row>
    <row r="7" spans="1:9" s="18" customFormat="1" ht="38.25" x14ac:dyDescent="0.2">
      <c r="A7" s="14" t="s">
        <v>17</v>
      </c>
      <c r="B7" s="15" t="s">
        <v>18</v>
      </c>
      <c r="C7" s="16" t="s">
        <v>19</v>
      </c>
      <c r="D7" s="17">
        <f>D8+D9+D10+D11+D12+D13+D14</f>
        <v>148626575.11000001</v>
      </c>
      <c r="E7" s="17">
        <f t="shared" ref="E7" si="0">E8+E9+E10+E11+E12+E13+E14</f>
        <v>173971097.12</v>
      </c>
      <c r="F7" s="17">
        <f>F8+F9+F10+F11+F12+F13+F14</f>
        <v>155862786.55000001</v>
      </c>
      <c r="G7" s="40">
        <f>F7/E7*100</f>
        <v>89.591195968885899</v>
      </c>
      <c r="H7" s="40">
        <f>F7/D7*100</f>
        <v>104.86871976606096</v>
      </c>
      <c r="I7" s="17"/>
    </row>
    <row r="8" spans="1:9" ht="63.75" x14ac:dyDescent="0.2">
      <c r="A8" s="19" t="s">
        <v>20</v>
      </c>
      <c r="B8" s="20" t="s">
        <v>18</v>
      </c>
      <c r="C8" s="21" t="s">
        <v>21</v>
      </c>
      <c r="D8" s="22">
        <v>2660450</v>
      </c>
      <c r="E8" s="22">
        <v>2918882</v>
      </c>
      <c r="F8" s="22">
        <v>3038070.55</v>
      </c>
      <c r="G8" s="41">
        <f t="shared" ref="G8:G48" si="1">F8/E8*100</f>
        <v>104.08336308216639</v>
      </c>
      <c r="H8" s="41">
        <f t="shared" ref="H8:H48" si="2">F8/D8*100</f>
        <v>114.19386006126781</v>
      </c>
      <c r="I8" s="33" t="s">
        <v>77</v>
      </c>
    </row>
    <row r="9" spans="1:9" ht="76.5" x14ac:dyDescent="0.2">
      <c r="A9" s="19" t="s">
        <v>22</v>
      </c>
      <c r="B9" s="20" t="s">
        <v>18</v>
      </c>
      <c r="C9" s="21" t="s">
        <v>23</v>
      </c>
      <c r="D9" s="22">
        <v>4338330</v>
      </c>
      <c r="E9" s="22">
        <v>4573042</v>
      </c>
      <c r="F9" s="22">
        <v>4519441.97</v>
      </c>
      <c r="G9" s="41">
        <f t="shared" si="1"/>
        <v>98.827913017199492</v>
      </c>
      <c r="H9" s="41">
        <f t="shared" si="2"/>
        <v>104.17469325754381</v>
      </c>
      <c r="I9" s="34"/>
    </row>
    <row r="10" spans="1:9" ht="89.25" x14ac:dyDescent="0.2">
      <c r="A10" s="19" t="s">
        <v>24</v>
      </c>
      <c r="B10" s="20" t="s">
        <v>18</v>
      </c>
      <c r="C10" s="21" t="s">
        <v>25</v>
      </c>
      <c r="D10" s="22">
        <v>15285280</v>
      </c>
      <c r="E10" s="22">
        <v>15285280</v>
      </c>
      <c r="F10" s="22">
        <v>13812121.869999999</v>
      </c>
      <c r="G10" s="41">
        <f t="shared" si="1"/>
        <v>90.362243086158699</v>
      </c>
      <c r="H10" s="41">
        <f t="shared" si="2"/>
        <v>90.362243086158699</v>
      </c>
      <c r="I10" s="33" t="s">
        <v>78</v>
      </c>
    </row>
    <row r="11" spans="1:9" ht="131.25" customHeight="1" x14ac:dyDescent="0.2">
      <c r="A11" s="37" t="s">
        <v>26</v>
      </c>
      <c r="B11" s="20" t="s">
        <v>18</v>
      </c>
      <c r="C11" s="21" t="s">
        <v>27</v>
      </c>
      <c r="D11" s="22">
        <v>14508</v>
      </c>
      <c r="E11" s="22">
        <v>4723</v>
      </c>
      <c r="F11" s="22">
        <v>4723</v>
      </c>
      <c r="G11" s="41">
        <f t="shared" si="1"/>
        <v>100</v>
      </c>
      <c r="H11" s="41">
        <f t="shared" si="2"/>
        <v>32.554452715743039</v>
      </c>
      <c r="I11" s="33" t="s">
        <v>79</v>
      </c>
    </row>
    <row r="12" spans="1:9" ht="76.5" x14ac:dyDescent="0.2">
      <c r="A12" s="19" t="s">
        <v>28</v>
      </c>
      <c r="B12" s="20" t="s">
        <v>18</v>
      </c>
      <c r="C12" s="21" t="s">
        <v>29</v>
      </c>
      <c r="D12" s="22">
        <v>7824263</v>
      </c>
      <c r="E12" s="22">
        <v>7965665</v>
      </c>
      <c r="F12" s="22">
        <v>6967001.3799999999</v>
      </c>
      <c r="G12" s="41">
        <f t="shared" si="1"/>
        <v>87.462897071368175</v>
      </c>
      <c r="H12" s="41">
        <f t="shared" si="2"/>
        <v>89.043547999345108</v>
      </c>
      <c r="I12" s="33" t="s">
        <v>78</v>
      </c>
    </row>
    <row r="13" spans="1:9" ht="76.5" x14ac:dyDescent="0.2">
      <c r="A13" s="19" t="s">
        <v>30</v>
      </c>
      <c r="B13" s="20" t="s">
        <v>18</v>
      </c>
      <c r="C13" s="21" t="s">
        <v>31</v>
      </c>
      <c r="D13" s="22">
        <v>1000000</v>
      </c>
      <c r="E13" s="22">
        <v>9617656.5099999998</v>
      </c>
      <c r="F13" s="22">
        <v>0</v>
      </c>
      <c r="G13" s="41">
        <f t="shared" si="1"/>
        <v>0</v>
      </c>
      <c r="H13" s="41">
        <f t="shared" si="2"/>
        <v>0</v>
      </c>
      <c r="I13" s="38" t="s">
        <v>80</v>
      </c>
    </row>
    <row r="14" spans="1:9" ht="76.5" x14ac:dyDescent="0.2">
      <c r="A14" s="19" t="s">
        <v>32</v>
      </c>
      <c r="B14" s="20" t="s">
        <v>18</v>
      </c>
      <c r="C14" s="21" t="s">
        <v>33</v>
      </c>
      <c r="D14" s="22">
        <v>117503744.11</v>
      </c>
      <c r="E14" s="22">
        <v>133605848.61</v>
      </c>
      <c r="F14" s="22">
        <v>127521427.78</v>
      </c>
      <c r="G14" s="41">
        <f t="shared" si="1"/>
        <v>95.445992152813147</v>
      </c>
      <c r="H14" s="41">
        <f t="shared" si="2"/>
        <v>108.52541656938357</v>
      </c>
      <c r="I14" s="38" t="s">
        <v>81</v>
      </c>
    </row>
    <row r="15" spans="1:9" s="18" customFormat="1" ht="38.25" x14ac:dyDescent="0.2">
      <c r="A15" s="14" t="s">
        <v>34</v>
      </c>
      <c r="B15" s="15" t="s">
        <v>21</v>
      </c>
      <c r="C15" s="16" t="s">
        <v>19</v>
      </c>
      <c r="D15" s="17">
        <f>D16</f>
        <v>420254</v>
      </c>
      <c r="E15" s="17">
        <f t="shared" ref="E15:F15" si="3">E16</f>
        <v>431170</v>
      </c>
      <c r="F15" s="17">
        <f t="shared" si="3"/>
        <v>431169.99</v>
      </c>
      <c r="G15" s="40">
        <f t="shared" si="1"/>
        <v>99.99999768072918</v>
      </c>
      <c r="H15" s="40">
        <f t="shared" si="2"/>
        <v>102.59747438453888</v>
      </c>
      <c r="I15" s="35"/>
    </row>
    <row r="16" spans="1:9" ht="51" x14ac:dyDescent="0.2">
      <c r="A16" s="19" t="s">
        <v>35</v>
      </c>
      <c r="B16" s="20" t="s">
        <v>21</v>
      </c>
      <c r="C16" s="21" t="s">
        <v>23</v>
      </c>
      <c r="D16" s="22">
        <v>420254</v>
      </c>
      <c r="E16" s="22">
        <v>431170</v>
      </c>
      <c r="F16" s="22">
        <v>431169.99</v>
      </c>
      <c r="G16" s="41">
        <f t="shared" si="1"/>
        <v>99.99999768072918</v>
      </c>
      <c r="H16" s="41">
        <f t="shared" si="2"/>
        <v>102.59747438453888</v>
      </c>
      <c r="I16" s="34"/>
    </row>
    <row r="17" spans="1:9" s="18" customFormat="1" ht="38.25" x14ac:dyDescent="0.2">
      <c r="A17" s="14" t="s">
        <v>36</v>
      </c>
      <c r="B17" s="15" t="s">
        <v>25</v>
      </c>
      <c r="C17" s="16" t="s">
        <v>19</v>
      </c>
      <c r="D17" s="17">
        <f>D18+D19+D20+D21</f>
        <v>16556708.07</v>
      </c>
      <c r="E17" s="17">
        <f t="shared" ref="E17" si="4">E18+E19+E20+E21</f>
        <v>70537424.069999993</v>
      </c>
      <c r="F17" s="17">
        <f>F18+F19+F20+F21</f>
        <v>69277186.599999994</v>
      </c>
      <c r="G17" s="40">
        <f t="shared" si="1"/>
        <v>98.213377527439377</v>
      </c>
      <c r="H17" s="40">
        <f t="shared" si="2"/>
        <v>418.42367641625026</v>
      </c>
      <c r="I17" s="35"/>
    </row>
    <row r="18" spans="1:9" ht="99.75" customHeight="1" x14ac:dyDescent="0.2">
      <c r="A18" s="37" t="s">
        <v>37</v>
      </c>
      <c r="B18" s="20" t="s">
        <v>25</v>
      </c>
      <c r="C18" s="21" t="s">
        <v>27</v>
      </c>
      <c r="D18" s="22">
        <v>2801610.99</v>
      </c>
      <c r="E18" s="22">
        <v>2274210.9900000002</v>
      </c>
      <c r="F18" s="22">
        <v>1590743.08</v>
      </c>
      <c r="G18" s="41">
        <f t="shared" si="1"/>
        <v>69.947031607652193</v>
      </c>
      <c r="H18" s="41">
        <f t="shared" si="2"/>
        <v>56.779584520404811</v>
      </c>
      <c r="I18" s="39" t="s">
        <v>83</v>
      </c>
    </row>
    <row r="19" spans="1:9" ht="38.25" x14ac:dyDescent="0.2">
      <c r="A19" s="19" t="s">
        <v>38</v>
      </c>
      <c r="B19" s="20" t="s">
        <v>25</v>
      </c>
      <c r="C19" s="21" t="s">
        <v>39</v>
      </c>
      <c r="D19" s="22">
        <v>3528387.08</v>
      </c>
      <c r="E19" s="22">
        <v>3528387.08</v>
      </c>
      <c r="F19" s="22">
        <v>3524030.41</v>
      </c>
      <c r="G19" s="41">
        <f t="shared" si="1"/>
        <v>99.876525168548127</v>
      </c>
      <c r="H19" s="41">
        <f t="shared" si="2"/>
        <v>99.876525168548127</v>
      </c>
      <c r="I19" s="34"/>
    </row>
    <row r="20" spans="1:9" ht="108" customHeight="1" x14ac:dyDescent="0.2">
      <c r="A20" s="19" t="s">
        <v>40</v>
      </c>
      <c r="B20" s="20" t="s">
        <v>25</v>
      </c>
      <c r="C20" s="21" t="s">
        <v>41</v>
      </c>
      <c r="D20" s="22">
        <v>10176710</v>
      </c>
      <c r="E20" s="22">
        <v>62603826</v>
      </c>
      <c r="F20" s="22">
        <v>62522413.109999999</v>
      </c>
      <c r="G20" s="41">
        <f t="shared" si="1"/>
        <v>99.869955408156684</v>
      </c>
      <c r="H20" s="41">
        <f t="shared" si="2"/>
        <v>614.3676405242951</v>
      </c>
      <c r="I20" s="39" t="s">
        <v>82</v>
      </c>
    </row>
    <row r="21" spans="1:9" ht="153" x14ac:dyDescent="0.2">
      <c r="A21" s="19" t="s">
        <v>42</v>
      </c>
      <c r="B21" s="20" t="s">
        <v>25</v>
      </c>
      <c r="C21" s="21" t="s">
        <v>43</v>
      </c>
      <c r="D21" s="22">
        <v>50000</v>
      </c>
      <c r="E21" s="22">
        <v>2131000</v>
      </c>
      <c r="F21" s="22">
        <v>1640000</v>
      </c>
      <c r="G21" s="41">
        <f t="shared" si="1"/>
        <v>76.959174096668221</v>
      </c>
      <c r="H21" s="41">
        <f t="shared" si="2"/>
        <v>3279.9999999999995</v>
      </c>
      <c r="I21" s="39" t="s">
        <v>85</v>
      </c>
    </row>
    <row r="22" spans="1:9" s="18" customFormat="1" ht="51" x14ac:dyDescent="0.2">
      <c r="A22" s="14" t="s">
        <v>44</v>
      </c>
      <c r="B22" s="15" t="s">
        <v>27</v>
      </c>
      <c r="C22" s="16" t="s">
        <v>19</v>
      </c>
      <c r="D22" s="17">
        <f>D23+D24+D25+D26</f>
        <v>69505368.640000001</v>
      </c>
      <c r="E22" s="17">
        <f t="shared" ref="E22" si="5">E23+E24+E25+E26</f>
        <v>175473957.13</v>
      </c>
      <c r="F22" s="17">
        <f>F23+F24+F25+F26</f>
        <v>158307519.94999999</v>
      </c>
      <c r="G22" s="40">
        <f t="shared" si="1"/>
        <v>90.217102605555169</v>
      </c>
      <c r="H22" s="40">
        <f t="shared" si="2"/>
        <v>227.76301032219081</v>
      </c>
      <c r="I22" s="35"/>
    </row>
    <row r="23" spans="1:9" ht="114.75" x14ac:dyDescent="0.2">
      <c r="A23" s="19" t="s">
        <v>45</v>
      </c>
      <c r="B23" s="20" t="s">
        <v>27</v>
      </c>
      <c r="C23" s="21" t="s">
        <v>18</v>
      </c>
      <c r="D23" s="22">
        <v>800000</v>
      </c>
      <c r="E23" s="22">
        <v>800000</v>
      </c>
      <c r="F23" s="22">
        <v>667787.64</v>
      </c>
      <c r="G23" s="41">
        <f t="shared" si="1"/>
        <v>83.473455000000001</v>
      </c>
      <c r="H23" s="41">
        <f t="shared" si="2"/>
        <v>83.473455000000001</v>
      </c>
      <c r="I23" s="38" t="s">
        <v>101</v>
      </c>
    </row>
    <row r="24" spans="1:9" ht="114.75" x14ac:dyDescent="0.2">
      <c r="A24" s="19" t="s">
        <v>46</v>
      </c>
      <c r="B24" s="20" t="s">
        <v>27</v>
      </c>
      <c r="C24" s="21" t="s">
        <v>21</v>
      </c>
      <c r="D24" s="22">
        <v>53569392.280000001</v>
      </c>
      <c r="E24" s="22">
        <v>131377717.43000001</v>
      </c>
      <c r="F24" s="22">
        <v>118632675.16</v>
      </c>
      <c r="G24" s="41">
        <f t="shared" si="1"/>
        <v>90.2989315697384</v>
      </c>
      <c r="H24" s="41">
        <f t="shared" si="2"/>
        <v>221.4560780154514</v>
      </c>
      <c r="I24" s="38" t="s">
        <v>86</v>
      </c>
    </row>
    <row r="25" spans="1:9" ht="108" customHeight="1" x14ac:dyDescent="0.2">
      <c r="A25" s="19" t="s">
        <v>47</v>
      </c>
      <c r="B25" s="20" t="s">
        <v>27</v>
      </c>
      <c r="C25" s="21" t="s">
        <v>23</v>
      </c>
      <c r="D25" s="22">
        <v>15119861</v>
      </c>
      <c r="E25" s="22">
        <v>43279855.719999999</v>
      </c>
      <c r="F25" s="22">
        <v>38990673.170000002</v>
      </c>
      <c r="G25" s="41">
        <f t="shared" si="1"/>
        <v>90.089656079842399</v>
      </c>
      <c r="H25" s="41">
        <f t="shared" si="2"/>
        <v>257.87719324932948</v>
      </c>
      <c r="I25" s="39" t="s">
        <v>87</v>
      </c>
    </row>
    <row r="26" spans="1:9" ht="51" x14ac:dyDescent="0.2">
      <c r="A26" s="19" t="s">
        <v>48</v>
      </c>
      <c r="B26" s="20" t="s">
        <v>27</v>
      </c>
      <c r="C26" s="21" t="s">
        <v>27</v>
      </c>
      <c r="D26" s="22">
        <v>16115.36</v>
      </c>
      <c r="E26" s="22">
        <v>16383.98</v>
      </c>
      <c r="F26" s="22">
        <v>16383.98</v>
      </c>
      <c r="G26" s="41">
        <f t="shared" si="1"/>
        <v>100</v>
      </c>
      <c r="H26" s="41">
        <f t="shared" si="2"/>
        <v>101.66685696130895</v>
      </c>
      <c r="I26" s="34"/>
    </row>
    <row r="27" spans="1:9" s="18" customFormat="1" ht="38.25" x14ac:dyDescent="0.2">
      <c r="A27" s="14" t="s">
        <v>49</v>
      </c>
      <c r="B27" s="15" t="s">
        <v>50</v>
      </c>
      <c r="C27" s="16" t="s">
        <v>19</v>
      </c>
      <c r="D27" s="17">
        <f>D28+D29+D30+D31+D32+D33</f>
        <v>484695910.68000001</v>
      </c>
      <c r="E27" s="17">
        <f t="shared" ref="E27" si="6">E28+E29+E30+E31+E32+E33</f>
        <v>521097561.69</v>
      </c>
      <c r="F27" s="17">
        <f>F28+F29+F30+F31+F32+F33</f>
        <v>513780886.27000004</v>
      </c>
      <c r="G27" s="40">
        <f t="shared" si="1"/>
        <v>98.595910639790588</v>
      </c>
      <c r="H27" s="40">
        <f t="shared" si="2"/>
        <v>106.00066452988959</v>
      </c>
      <c r="I27" s="35"/>
    </row>
    <row r="28" spans="1:9" ht="98.25" customHeight="1" x14ac:dyDescent="0.2">
      <c r="A28" s="19" t="s">
        <v>51</v>
      </c>
      <c r="B28" s="20" t="s">
        <v>50</v>
      </c>
      <c r="C28" s="21" t="s">
        <v>18</v>
      </c>
      <c r="D28" s="22">
        <v>127761878</v>
      </c>
      <c r="E28" s="22">
        <v>107563982</v>
      </c>
      <c r="F28" s="23">
        <v>107267547.69</v>
      </c>
      <c r="G28" s="41">
        <f t="shared" si="1"/>
        <v>99.724411178827495</v>
      </c>
      <c r="H28" s="41">
        <f t="shared" si="2"/>
        <v>83.958962852753302</v>
      </c>
      <c r="I28" s="39" t="s">
        <v>89</v>
      </c>
    </row>
    <row r="29" spans="1:9" ht="170.25" customHeight="1" x14ac:dyDescent="0.2">
      <c r="A29" s="19" t="s">
        <v>52</v>
      </c>
      <c r="B29" s="20" t="s">
        <v>50</v>
      </c>
      <c r="C29" s="21" t="s">
        <v>21</v>
      </c>
      <c r="D29" s="22">
        <v>285670121</v>
      </c>
      <c r="E29" s="22">
        <v>322643847</v>
      </c>
      <c r="F29" s="23">
        <v>317454475.69</v>
      </c>
      <c r="G29" s="41">
        <f t="shared" si="1"/>
        <v>98.391610018832935</v>
      </c>
      <c r="H29" s="41">
        <f t="shared" si="2"/>
        <v>111.12624399735526</v>
      </c>
      <c r="I29" s="39" t="s">
        <v>90</v>
      </c>
    </row>
    <row r="30" spans="1:9" ht="178.5" x14ac:dyDescent="0.2">
      <c r="A30" s="19" t="s">
        <v>53</v>
      </c>
      <c r="B30" s="20" t="s">
        <v>50</v>
      </c>
      <c r="C30" s="21" t="s">
        <v>23</v>
      </c>
      <c r="D30" s="22">
        <v>50642316.18</v>
      </c>
      <c r="E30" s="22">
        <v>67759585.189999998</v>
      </c>
      <c r="F30" s="23">
        <v>66499940.100000001</v>
      </c>
      <c r="G30" s="41">
        <f t="shared" si="1"/>
        <v>98.141008262568448</v>
      </c>
      <c r="H30" s="41">
        <f t="shared" si="2"/>
        <v>131.31299102441645</v>
      </c>
      <c r="I30" s="39" t="s">
        <v>91</v>
      </c>
    </row>
    <row r="31" spans="1:9" ht="114.75" x14ac:dyDescent="0.2">
      <c r="A31" s="19" t="s">
        <v>54</v>
      </c>
      <c r="B31" s="20" t="s">
        <v>50</v>
      </c>
      <c r="C31" s="21" t="s">
        <v>27</v>
      </c>
      <c r="D31" s="22">
        <v>200000</v>
      </c>
      <c r="E31" s="22">
        <v>116300</v>
      </c>
      <c r="F31" s="23">
        <v>116300</v>
      </c>
      <c r="G31" s="41">
        <f t="shared" si="1"/>
        <v>100</v>
      </c>
      <c r="H31" s="41">
        <f t="shared" si="2"/>
        <v>58.15</v>
      </c>
      <c r="I31" s="39" t="s">
        <v>92</v>
      </c>
    </row>
    <row r="32" spans="1:9" ht="74.25" customHeight="1" x14ac:dyDescent="0.2">
      <c r="A32" s="19" t="s">
        <v>55</v>
      </c>
      <c r="B32" s="20" t="s">
        <v>50</v>
      </c>
      <c r="C32" s="21" t="s">
        <v>50</v>
      </c>
      <c r="D32" s="22">
        <v>0</v>
      </c>
      <c r="E32" s="22">
        <v>350000</v>
      </c>
      <c r="F32" s="23">
        <v>148361.04</v>
      </c>
      <c r="G32" s="41">
        <f t="shared" si="1"/>
        <v>42.388868571428574</v>
      </c>
      <c r="H32" s="41" t="s">
        <v>88</v>
      </c>
      <c r="I32" s="39" t="s">
        <v>94</v>
      </c>
    </row>
    <row r="33" spans="1:9" ht="111" customHeight="1" x14ac:dyDescent="0.2">
      <c r="A33" s="19" t="s">
        <v>56</v>
      </c>
      <c r="B33" s="20" t="s">
        <v>50</v>
      </c>
      <c r="C33" s="21" t="s">
        <v>41</v>
      </c>
      <c r="D33" s="22">
        <v>20421595.5</v>
      </c>
      <c r="E33" s="22">
        <v>22663847.5</v>
      </c>
      <c r="F33" s="22">
        <v>22294261.75</v>
      </c>
      <c r="G33" s="41">
        <f t="shared" si="1"/>
        <v>98.369271810534372</v>
      </c>
      <c r="H33" s="41">
        <f t="shared" si="2"/>
        <v>109.17002909983209</v>
      </c>
      <c r="I33" s="39" t="s">
        <v>95</v>
      </c>
    </row>
    <row r="34" spans="1:9" s="18" customFormat="1" ht="38.25" x14ac:dyDescent="0.2">
      <c r="A34" s="14" t="s">
        <v>57</v>
      </c>
      <c r="B34" s="15" t="s">
        <v>39</v>
      </c>
      <c r="C34" s="16" t="s">
        <v>19</v>
      </c>
      <c r="D34" s="17">
        <f>D35+D36</f>
        <v>108074890.48999999</v>
      </c>
      <c r="E34" s="17">
        <f t="shared" ref="E34" si="7">E35+E36</f>
        <v>133110066.81</v>
      </c>
      <c r="F34" s="17">
        <f>F35+F36</f>
        <v>129534965.78999999</v>
      </c>
      <c r="G34" s="40">
        <f t="shared" si="1"/>
        <v>97.314176826984038</v>
      </c>
      <c r="H34" s="40">
        <f t="shared" si="2"/>
        <v>119.85667087211684</v>
      </c>
      <c r="I34" s="35"/>
    </row>
    <row r="35" spans="1:9" ht="102" x14ac:dyDescent="0.2">
      <c r="A35" s="19" t="s">
        <v>58</v>
      </c>
      <c r="B35" s="20" t="s">
        <v>39</v>
      </c>
      <c r="C35" s="21" t="s">
        <v>18</v>
      </c>
      <c r="D35" s="22">
        <v>35884440.030000001</v>
      </c>
      <c r="E35" s="22">
        <v>67677239.810000002</v>
      </c>
      <c r="F35" s="22">
        <v>68151276.030000001</v>
      </c>
      <c r="G35" s="41">
        <f t="shared" si="1"/>
        <v>100.70043669235156</v>
      </c>
      <c r="H35" s="41">
        <f t="shared" si="2"/>
        <v>189.91873907750653</v>
      </c>
      <c r="I35" s="39" t="s">
        <v>84</v>
      </c>
    </row>
    <row r="36" spans="1:9" ht="109.5" customHeight="1" x14ac:dyDescent="0.2">
      <c r="A36" s="19" t="s">
        <v>59</v>
      </c>
      <c r="B36" s="20" t="s">
        <v>39</v>
      </c>
      <c r="C36" s="21" t="s">
        <v>25</v>
      </c>
      <c r="D36" s="22">
        <v>72190450.459999993</v>
      </c>
      <c r="E36" s="22">
        <v>65432827</v>
      </c>
      <c r="F36" s="22">
        <v>61383689.759999998</v>
      </c>
      <c r="G36" s="41">
        <f t="shared" si="1"/>
        <v>93.81176478894912</v>
      </c>
      <c r="H36" s="41">
        <f t="shared" si="2"/>
        <v>85.030207415054264</v>
      </c>
      <c r="I36" s="39" t="s">
        <v>96</v>
      </c>
    </row>
    <row r="37" spans="1:9" s="18" customFormat="1" ht="69" customHeight="1" x14ac:dyDescent="0.2">
      <c r="A37" s="14" t="s">
        <v>60</v>
      </c>
      <c r="B37" s="15" t="s">
        <v>41</v>
      </c>
      <c r="C37" s="16" t="s">
        <v>19</v>
      </c>
      <c r="D37" s="17">
        <f>D38</f>
        <v>0</v>
      </c>
      <c r="E37" s="17">
        <f t="shared" ref="E37:F37" si="8">E38</f>
        <v>93600</v>
      </c>
      <c r="F37" s="17">
        <f t="shared" si="8"/>
        <v>93600</v>
      </c>
      <c r="G37" s="40">
        <f t="shared" si="1"/>
        <v>100</v>
      </c>
      <c r="H37" s="40">
        <v>0</v>
      </c>
      <c r="I37" s="39" t="s">
        <v>93</v>
      </c>
    </row>
    <row r="38" spans="1:9" ht="38.25" x14ac:dyDescent="0.2">
      <c r="A38" s="19" t="s">
        <v>61</v>
      </c>
      <c r="B38" s="20" t="s">
        <v>41</v>
      </c>
      <c r="C38" s="21" t="s">
        <v>41</v>
      </c>
      <c r="D38" s="22">
        <v>0</v>
      </c>
      <c r="E38" s="22">
        <v>93600</v>
      </c>
      <c r="F38" s="22">
        <v>93600</v>
      </c>
      <c r="G38" s="41">
        <f t="shared" si="1"/>
        <v>100</v>
      </c>
      <c r="H38" s="41">
        <v>0</v>
      </c>
      <c r="I38" s="34"/>
    </row>
    <row r="39" spans="1:9" s="18" customFormat="1" ht="38.25" x14ac:dyDescent="0.2">
      <c r="A39" s="14" t="s">
        <v>62</v>
      </c>
      <c r="B39" s="15" t="s">
        <v>63</v>
      </c>
      <c r="C39" s="16" t="s">
        <v>19</v>
      </c>
      <c r="D39" s="17">
        <f>D40+D41+D42+D43</f>
        <v>57837048.32</v>
      </c>
      <c r="E39" s="17">
        <f t="shared" ref="E39" si="9">E40+E41+E42+E43</f>
        <v>51968024.159999996</v>
      </c>
      <c r="F39" s="17">
        <f>F40+F41+F42+F43</f>
        <v>51147681.769999996</v>
      </c>
      <c r="G39" s="40">
        <f t="shared" si="1"/>
        <v>98.421447797448835</v>
      </c>
      <c r="H39" s="40">
        <f t="shared" si="2"/>
        <v>88.434114906782284</v>
      </c>
      <c r="I39" s="35"/>
    </row>
    <row r="40" spans="1:9" ht="38.25" x14ac:dyDescent="0.2">
      <c r="A40" s="19" t="s">
        <v>64</v>
      </c>
      <c r="B40" s="20" t="s">
        <v>63</v>
      </c>
      <c r="C40" s="21" t="s">
        <v>18</v>
      </c>
      <c r="D40" s="22">
        <v>2357300</v>
      </c>
      <c r="E40" s="22">
        <v>2401326</v>
      </c>
      <c r="F40" s="22">
        <v>2376656.08</v>
      </c>
      <c r="G40" s="41">
        <f t="shared" si="1"/>
        <v>98.972654275179622</v>
      </c>
      <c r="H40" s="41">
        <f t="shared" si="2"/>
        <v>100.82111228948374</v>
      </c>
      <c r="I40" s="34"/>
    </row>
    <row r="41" spans="1:9" ht="159" customHeight="1" x14ac:dyDescent="0.2">
      <c r="A41" s="19" t="s">
        <v>65</v>
      </c>
      <c r="B41" s="20" t="s">
        <v>63</v>
      </c>
      <c r="C41" s="21" t="s">
        <v>23</v>
      </c>
      <c r="D41" s="22">
        <v>5905000</v>
      </c>
      <c r="E41" s="22">
        <v>3188000</v>
      </c>
      <c r="F41" s="22">
        <v>3188000</v>
      </c>
      <c r="G41" s="41">
        <f t="shared" si="1"/>
        <v>100</v>
      </c>
      <c r="H41" s="41">
        <f t="shared" si="2"/>
        <v>53.988145639288746</v>
      </c>
      <c r="I41" s="39" t="s">
        <v>97</v>
      </c>
    </row>
    <row r="42" spans="1:9" ht="165.75" x14ac:dyDescent="0.2">
      <c r="A42" s="19" t="s">
        <v>66</v>
      </c>
      <c r="B42" s="20" t="s">
        <v>63</v>
      </c>
      <c r="C42" s="21" t="s">
        <v>25</v>
      </c>
      <c r="D42" s="22">
        <v>49574748.32</v>
      </c>
      <c r="E42" s="22">
        <v>46245198.159999996</v>
      </c>
      <c r="F42" s="22">
        <v>45451025.689999998</v>
      </c>
      <c r="G42" s="41">
        <f t="shared" si="1"/>
        <v>98.282692038095917</v>
      </c>
      <c r="H42" s="41">
        <f t="shared" si="2"/>
        <v>91.681808239586431</v>
      </c>
      <c r="I42" s="39" t="s">
        <v>98</v>
      </c>
    </row>
    <row r="43" spans="1:9" ht="153" x14ac:dyDescent="0.2">
      <c r="A43" s="19" t="s">
        <v>67</v>
      </c>
      <c r="B43" s="20" t="s">
        <v>63</v>
      </c>
      <c r="C43" s="21" t="s">
        <v>29</v>
      </c>
      <c r="D43" s="22">
        <v>0</v>
      </c>
      <c r="E43" s="22">
        <v>133500</v>
      </c>
      <c r="F43" s="22">
        <v>132000</v>
      </c>
      <c r="G43" s="41">
        <f t="shared" si="1"/>
        <v>98.876404494382015</v>
      </c>
      <c r="H43" s="41" t="s">
        <v>88</v>
      </c>
      <c r="I43" s="39" t="s">
        <v>99</v>
      </c>
    </row>
    <row r="44" spans="1:9" s="18" customFormat="1" ht="114.75" x14ac:dyDescent="0.2">
      <c r="A44" s="14" t="s">
        <v>68</v>
      </c>
      <c r="B44" s="15" t="s">
        <v>31</v>
      </c>
      <c r="C44" s="16" t="s">
        <v>19</v>
      </c>
      <c r="D44" s="17">
        <f>D45</f>
        <v>1694571.62</v>
      </c>
      <c r="E44" s="17">
        <f t="shared" ref="E44:F44" si="10">E45</f>
        <v>16283821.220000001</v>
      </c>
      <c r="F44" s="17">
        <f t="shared" si="10"/>
        <v>16122092.17</v>
      </c>
      <c r="G44" s="40">
        <f t="shared" si="1"/>
        <v>99.006811436855116</v>
      </c>
      <c r="H44" s="40">
        <f t="shared" si="2"/>
        <v>951.39632811742695</v>
      </c>
      <c r="I44" s="39" t="s">
        <v>100</v>
      </c>
    </row>
    <row r="45" spans="1:9" ht="38.25" x14ac:dyDescent="0.2">
      <c r="A45" s="19" t="s">
        <v>69</v>
      </c>
      <c r="B45" s="20" t="s">
        <v>31</v>
      </c>
      <c r="C45" s="21" t="s">
        <v>21</v>
      </c>
      <c r="D45" s="22">
        <v>1694571.62</v>
      </c>
      <c r="E45" s="22">
        <v>16283821.220000001</v>
      </c>
      <c r="F45" s="22">
        <v>16122092.17</v>
      </c>
      <c r="G45" s="41">
        <f t="shared" si="1"/>
        <v>99.006811436855116</v>
      </c>
      <c r="H45" s="41">
        <f t="shared" si="2"/>
        <v>951.39632811742695</v>
      </c>
      <c r="I45" s="34"/>
    </row>
    <row r="46" spans="1:9" s="18" customFormat="1" ht="38.25" x14ac:dyDescent="0.2">
      <c r="A46" s="14" t="s">
        <v>70</v>
      </c>
      <c r="B46" s="15" t="s">
        <v>43</v>
      </c>
      <c r="C46" s="16" t="s">
        <v>19</v>
      </c>
      <c r="D46" s="17">
        <f>D47</f>
        <v>4149220</v>
      </c>
      <c r="E46" s="17">
        <f t="shared" ref="E46:F46" si="11">E47</f>
        <v>4276974</v>
      </c>
      <c r="F46" s="17">
        <f t="shared" si="11"/>
        <v>4276974</v>
      </c>
      <c r="G46" s="40">
        <f t="shared" si="1"/>
        <v>100</v>
      </c>
      <c r="H46" s="40">
        <f t="shared" si="2"/>
        <v>103.07898833997714</v>
      </c>
      <c r="I46" s="35"/>
    </row>
    <row r="47" spans="1:9" ht="38.25" x14ac:dyDescent="0.2">
      <c r="A47" s="19" t="s">
        <v>71</v>
      </c>
      <c r="B47" s="20" t="s">
        <v>43</v>
      </c>
      <c r="C47" s="21" t="s">
        <v>21</v>
      </c>
      <c r="D47" s="22">
        <v>4149220</v>
      </c>
      <c r="E47" s="22">
        <v>4276974</v>
      </c>
      <c r="F47" s="22">
        <v>4276974</v>
      </c>
      <c r="G47" s="41">
        <f t="shared" si="1"/>
        <v>100</v>
      </c>
      <c r="H47" s="41">
        <f t="shared" si="2"/>
        <v>103.07898833997714</v>
      </c>
      <c r="I47" s="34"/>
    </row>
    <row r="48" spans="1:9" s="18" customFormat="1" ht="21.75" customHeight="1" x14ac:dyDescent="0.2">
      <c r="A48" s="24" t="s">
        <v>72</v>
      </c>
      <c r="B48" s="25" t="s">
        <v>73</v>
      </c>
      <c r="C48" s="26" t="s">
        <v>73</v>
      </c>
      <c r="D48" s="27">
        <f>D7+D15+D17+D22+D27+D34+D37+D39+D44+D46</f>
        <v>891560546.93000007</v>
      </c>
      <c r="E48" s="27">
        <f t="shared" ref="E48" si="12">E7+E15+E17+E22+E27+E34+E37+E39+E44+E46</f>
        <v>1147243696.2</v>
      </c>
      <c r="F48" s="27">
        <f>F7+F15+F17+F22+F27+F34+F37+F39+F44+F46</f>
        <v>1098834863.0900002</v>
      </c>
      <c r="G48" s="40">
        <f t="shared" si="1"/>
        <v>95.780422828179937</v>
      </c>
      <c r="H48" s="40">
        <f t="shared" si="2"/>
        <v>123.24848456717028</v>
      </c>
      <c r="I48" s="36"/>
    </row>
    <row r="49" spans="1:9" ht="12.95" customHeight="1" x14ac:dyDescent="0.2">
      <c r="A49" s="4"/>
      <c r="B49" s="28"/>
      <c r="C49" s="29"/>
      <c r="D49" s="30"/>
      <c r="E49" s="30"/>
      <c r="F49" s="30"/>
      <c r="G49" s="30"/>
      <c r="H49" s="30"/>
      <c r="I49" s="30"/>
    </row>
    <row r="50" spans="1:9" ht="12.95" customHeight="1" x14ac:dyDescent="0.2">
      <c r="A50" s="9"/>
      <c r="B50" s="9"/>
      <c r="C50" s="31"/>
      <c r="D50" s="32"/>
      <c r="E50" s="32"/>
      <c r="F50" s="32"/>
      <c r="G50" s="32"/>
      <c r="H50" s="32"/>
      <c r="I50" s="32"/>
    </row>
  </sheetData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8740157480314965" right="0.59055118110236227" top="0.59055118110236227" bottom="0.39370078740157483" header="0" footer="0"/>
  <pageSetup paperSize="9" scale="84" fitToWidth="2" fitToHeight="0" orientation="landscape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dcterms:created xsi:type="dcterms:W3CDTF">2023-03-09T01:51:40Z</dcterms:created>
  <dcterms:modified xsi:type="dcterms:W3CDTF">2024-04-18T05:56:55Z</dcterms:modified>
</cp:coreProperties>
</file>